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05" windowWidth="16215" windowHeight="7035" activeTab="0"/>
  </bookViews>
  <sheets>
    <sheet name="доходы" sheetId="1" r:id="rId1"/>
    <sheet name="расход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<sst xmlns="http://schemas.openxmlformats.org/spreadsheetml/2006/main" count="29" uniqueCount="25">
  <si>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Наименование доходов</t>
  </si>
  <si>
    <t>план</t>
  </si>
  <si>
    <t>факт</t>
  </si>
  <si>
    <t>% исполнения</t>
  </si>
  <si>
    <t>Всего, в том числе:</t>
  </si>
  <si>
    <t>Собственные доходы, из них</t>
  </si>
  <si>
    <t>-Налоговые доходы</t>
  </si>
  <si>
    <t>-Неналоговые доходы</t>
  </si>
  <si>
    <t>Дотация</t>
  </si>
  <si>
    <t>Субвенция</t>
  </si>
  <si>
    <t>Субсидия</t>
  </si>
  <si>
    <t>Иные межбюджетные трансферты</t>
  </si>
  <si>
    <t>доходы</t>
  </si>
  <si>
    <t>РАСХОДЫ</t>
  </si>
  <si>
    <t>(тыс. руб.)</t>
  </si>
  <si>
    <t>Наименование расходов</t>
  </si>
  <si>
    <t>Управление</t>
  </si>
  <si>
    <t>Национальная оборона (воинский учёт)</t>
  </si>
  <si>
    <t>Национальная безопасность и правоохранительная деятельность</t>
  </si>
  <si>
    <t>Национальная экономика</t>
  </si>
  <si>
    <t>ЖКХ и благоустройство</t>
  </si>
  <si>
    <t>Образование</t>
  </si>
  <si>
    <t>Культура</t>
  </si>
  <si>
    <t>Социальная политика</t>
  </si>
  <si>
    <t>Физическая культура и спорт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</si>
</sst>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vertical="top" wrapText="1"/>
    </xf>
    <xf numFmtId="9" fontId="39" fillId="0" borderId="13" xfId="0" applyNumberFormat="1" applyFont="1" applyBorder="1" applyAlignment="1">
      <alignment horizontal="center" wrapText="1"/>
    </xf>
    <xf numFmtId="0" fontId="39" fillId="0" borderId="0" xfId="0" applyFont="1" applyAlignment="1">
      <alignment horizontal="justify"/>
    </xf>
    <xf numFmtId="0" fontId="39" fillId="0" borderId="10" xfId="0" applyFont="1" applyBorder="1" applyAlignment="1">
      <alignment horizontal="justify" wrapText="1"/>
    </xf>
    <xf numFmtId="0" fontId="39" fillId="0" borderId="11" xfId="0" applyFont="1" applyBorder="1" applyAlignment="1">
      <alignment horizontal="justify" wrapText="1"/>
    </xf>
    <xf numFmtId="0" fontId="39" fillId="0" borderId="12" xfId="0" applyFont="1" applyBorder="1" applyAlignment="1">
      <alignment horizontal="justify" vertical="top" wrapText="1"/>
    </xf>
    <xf numFmtId="9" fontId="39" fillId="0" borderId="13" xfId="0" applyNumberFormat="1" applyFont="1" applyBorder="1" applyAlignment="1">
      <alignment horizontal="justify" wrapText="1"/>
    </xf>
    <xf numFmtId="176" fontId="39" fillId="0" borderId="12" xfId="0" applyNumberFormat="1" applyFont="1" applyBorder="1" applyAlignment="1">
      <alignment horizontal="justify" wrapText="1"/>
    </xf>
    <xf numFmtId="176" fontId="39" fillId="0" borderId="12" xfId="0" applyNumberFormat="1" applyFont="1" applyBorder="1" applyAlignment="1">
      <alignment horizontal="center" wrapText="1"/>
    </xf>
    <xf numFmtId="0" fontId="21" fillId="0" borderId="0" xfId="0" applyFont="1" applyAlignment="1">
      <alignment/>
    </xf>
    <xf numFmtId="176" fontId="21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F14"/>
  <sheetViews>
    <sheetView tabSelected="1" zoomScalePageLayoutView="0" workbookViewId="0" topLeftCell="A1">
      <selection activeCell="D5" sqref="D5:F12"/>
    </sheetView>
  </sheetViews>
  <sheetFormatPr defaultColWidth="9.140625" defaultRowHeight="15"/>
  <cols>
    <col min="1" max="1" width="8.7109375" style="0" customWidth="1"/>
    <col min="3" max="3" width="18.421875" style="0" customWidth="1"/>
    <col min="4" max="4" width="14.57421875" style="0" customWidth="1"/>
    <col min="5" max="5" width="13.28125" style="0" customWidth="1"/>
    <col min="6" max="6" width="16.28125" style="0" customWidth="1"/>
  </cols>
  <sheetData>
    <row r="2" ht="15">
      <c r="D2" t="s">
        <v>12</v>
      </c>
    </row>
    <row r="3" ht="15.75" thickBot="1"/>
    <row r="4" spans="3:6" ht="32.25" thickBot="1">
      <c r="C4" s="1" t="s">
        <v>0</v>
      </c>
      <c r="D4" s="1" t="s">
        <v>1</v>
      </c>
      <c r="E4" s="1" t="s">
        <v>2</v>
      </c>
      <c r="F4" s="2" t="s">
        <v>3</v>
      </c>
    </row>
    <row r="5" spans="3:6" ht="32.25" thickBot="1">
      <c r="C5" s="3" t="s">
        <v>4</v>
      </c>
      <c r="D5" s="11">
        <f>D6+D9+D10+D11+D12</f>
        <v>63218.5</v>
      </c>
      <c r="E5" s="11">
        <f>E6+E9+E10+E11+E12-49.7</f>
        <v>27122.9</v>
      </c>
      <c r="F5" s="4">
        <f aca="true" t="shared" si="0" ref="F5:F12">E5/D5</f>
        <v>0.42903422257725193</v>
      </c>
    </row>
    <row r="6" spans="3:6" ht="32.25" thickBot="1">
      <c r="C6" s="3" t="s">
        <v>5</v>
      </c>
      <c r="D6" s="11">
        <f>D7+D8</f>
        <v>8730.1</v>
      </c>
      <c r="E6" s="11">
        <f>E7+E8</f>
        <v>5097.4</v>
      </c>
      <c r="F6" s="4">
        <f t="shared" si="0"/>
        <v>0.5838879279733336</v>
      </c>
    </row>
    <row r="7" spans="3:6" ht="32.25" thickBot="1">
      <c r="C7" s="3" t="s">
        <v>6</v>
      </c>
      <c r="D7" s="11">
        <v>7873.2</v>
      </c>
      <c r="E7" s="11">
        <v>4181.5</v>
      </c>
      <c r="F7" s="4">
        <f t="shared" si="0"/>
        <v>0.5311055225321344</v>
      </c>
    </row>
    <row r="8" spans="3:6" ht="32.25" thickBot="1">
      <c r="C8" s="3" t="s">
        <v>7</v>
      </c>
      <c r="D8" s="11">
        <v>856.9</v>
      </c>
      <c r="E8" s="11">
        <v>915.9</v>
      </c>
      <c r="F8" s="4">
        <f t="shared" si="0"/>
        <v>1.0688528416384642</v>
      </c>
    </row>
    <row r="9" spans="3:6" ht="16.5" thickBot="1">
      <c r="C9" s="3" t="s">
        <v>8</v>
      </c>
      <c r="D9" s="11">
        <v>12526.3</v>
      </c>
      <c r="E9" s="11">
        <v>11270.6</v>
      </c>
      <c r="F9" s="4">
        <f t="shared" si="0"/>
        <v>0.8997549156574568</v>
      </c>
    </row>
    <row r="10" spans="3:6" ht="16.5" thickBot="1">
      <c r="C10" s="3" t="s">
        <v>9</v>
      </c>
      <c r="D10" s="11">
        <v>281.8</v>
      </c>
      <c r="E10" s="11">
        <v>212.2</v>
      </c>
      <c r="F10" s="4">
        <f t="shared" si="0"/>
        <v>0.7530163236337828</v>
      </c>
    </row>
    <row r="11" spans="3:6" ht="16.5" thickBot="1">
      <c r="C11" s="3" t="s">
        <v>10</v>
      </c>
      <c r="D11" s="11">
        <f>27861.2+409.3+12984.7-0.1</f>
        <v>41255.1</v>
      </c>
      <c r="E11" s="11">
        <f>2318.2+7471+409.3</f>
        <v>10198.5</v>
      </c>
      <c r="F11" s="4">
        <f t="shared" si="0"/>
        <v>0.24720580001018058</v>
      </c>
    </row>
    <row r="12" spans="3:6" ht="48" thickBot="1">
      <c r="C12" s="3" t="s">
        <v>11</v>
      </c>
      <c r="D12" s="11">
        <f>39.6+385.6</f>
        <v>425.20000000000005</v>
      </c>
      <c r="E12" s="11">
        <f>364.2+29.7</f>
        <v>393.9</v>
      </c>
      <c r="F12" s="4">
        <f t="shared" si="0"/>
        <v>0.9263875823142049</v>
      </c>
    </row>
    <row r="13" ht="15">
      <c r="E13" s="12">
        <f>-61-100.1</f>
        <v>-161.1</v>
      </c>
    </row>
    <row r="14" ht="15">
      <c r="E14" s="13">
        <f>E5+E13</f>
        <v>26961.800000000003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4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25.8515625" style="0" customWidth="1"/>
    <col min="3" max="3" width="15.7109375" style="0" customWidth="1"/>
    <col min="4" max="4" width="13.421875" style="0" customWidth="1"/>
    <col min="5" max="5" width="14.8515625" style="0" customWidth="1"/>
  </cols>
  <sheetData>
    <row r="2" ht="15.75">
      <c r="C2" s="5" t="s">
        <v>13</v>
      </c>
    </row>
    <row r="3" spans="2:4" ht="16.5" thickBot="1">
      <c r="B3" s="5"/>
      <c r="D3" s="5" t="s">
        <v>14</v>
      </c>
    </row>
    <row r="4" spans="2:5" ht="32.25" thickBot="1">
      <c r="B4" s="6" t="s">
        <v>15</v>
      </c>
      <c r="C4" s="6" t="s">
        <v>1</v>
      </c>
      <c r="D4" s="6" t="s">
        <v>2</v>
      </c>
      <c r="E4" s="7" t="s">
        <v>3</v>
      </c>
    </row>
    <row r="5" spans="2:5" ht="16.5" thickBot="1">
      <c r="B5" s="8" t="s">
        <v>4</v>
      </c>
      <c r="C5" s="10">
        <f>C6+C7+C8+C9+C10+C11+C12+C13+C14</f>
        <v>70756.8</v>
      </c>
      <c r="D5" s="10">
        <f>D6+D7+D8+D9+D10+D11+D12+D13+D14</f>
        <v>24811.2</v>
      </c>
      <c r="E5" s="9">
        <f>D5/C5</f>
        <v>0.35065463672749475</v>
      </c>
    </row>
    <row r="6" spans="2:5" ht="16.5" thickBot="1">
      <c r="B6" s="8" t="s">
        <v>16</v>
      </c>
      <c r="C6" s="10">
        <v>8601.7</v>
      </c>
      <c r="D6" s="10">
        <v>5241</v>
      </c>
      <c r="E6" s="9">
        <f aca="true" t="shared" si="0" ref="E6:E14">D6/C6</f>
        <v>0.6092981619912342</v>
      </c>
    </row>
    <row r="7" spans="2:5" ht="32.25" thickBot="1">
      <c r="B7" s="8" t="s">
        <v>17</v>
      </c>
      <c r="C7" s="10">
        <v>278.3</v>
      </c>
      <c r="D7" s="10">
        <v>149.5</v>
      </c>
      <c r="E7" s="9">
        <f t="shared" si="0"/>
        <v>0.5371900826446281</v>
      </c>
    </row>
    <row r="8" spans="2:5" ht="63.75" thickBot="1">
      <c r="B8" s="8" t="s">
        <v>18</v>
      </c>
      <c r="C8" s="10">
        <v>132</v>
      </c>
      <c r="D8" s="10">
        <v>132</v>
      </c>
      <c r="E8" s="9">
        <f t="shared" si="0"/>
        <v>1</v>
      </c>
    </row>
    <row r="9" spans="2:5" ht="32.25" thickBot="1">
      <c r="B9" s="8" t="s">
        <v>19</v>
      </c>
      <c r="C9" s="10">
        <v>3635.8</v>
      </c>
      <c r="D9" s="10">
        <v>2695.7</v>
      </c>
      <c r="E9" s="9">
        <f t="shared" si="0"/>
        <v>0.7414324220254138</v>
      </c>
    </row>
    <row r="10" spans="2:5" ht="16.5" thickBot="1">
      <c r="B10" s="8" t="s">
        <v>20</v>
      </c>
      <c r="C10" s="10">
        <v>49628.2</v>
      </c>
      <c r="D10" s="10">
        <v>11298.2</v>
      </c>
      <c r="E10" s="9">
        <f t="shared" si="0"/>
        <v>0.227656856384072</v>
      </c>
    </row>
    <row r="11" spans="2:5" ht="16.5" hidden="1" thickBot="1">
      <c r="B11" s="8" t="s">
        <v>21</v>
      </c>
      <c r="C11" s="10">
        <v>0</v>
      </c>
      <c r="D11" s="10">
        <v>0</v>
      </c>
      <c r="E11" s="9" t="e">
        <f t="shared" si="0"/>
        <v>#DIV/0!</v>
      </c>
    </row>
    <row r="12" spans="2:5" ht="16.5" thickBot="1">
      <c r="B12" s="8" t="s">
        <v>22</v>
      </c>
      <c r="C12" s="10">
        <v>8337.7</v>
      </c>
      <c r="D12" s="10">
        <v>5183.5</v>
      </c>
      <c r="E12" s="9">
        <f t="shared" si="0"/>
        <v>0.6216942322223155</v>
      </c>
    </row>
    <row r="13" spans="2:5" ht="16.5" thickBot="1">
      <c r="B13" s="8" t="s">
        <v>23</v>
      </c>
      <c r="C13" s="10">
        <v>115.1</v>
      </c>
      <c r="D13" s="10">
        <v>86.3</v>
      </c>
      <c r="E13" s="9">
        <f t="shared" si="0"/>
        <v>0.7497827975673328</v>
      </c>
    </row>
    <row r="14" spans="2:5" ht="32.25" thickBot="1">
      <c r="B14" s="8" t="s">
        <v>24</v>
      </c>
      <c r="C14" s="10">
        <v>28</v>
      </c>
      <c r="D14" s="10">
        <v>25</v>
      </c>
      <c r="E14" s="9">
        <f t="shared" si="0"/>
        <v>0.8928571428571429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Губаницы</dc:creator>
  <cp:keywords/>
  <dc:description/>
  <cp:lastModifiedBy>Svetlana</cp:lastModifiedBy>
  <cp:lastPrinted>2019-11-06T12:24:48Z</cp:lastPrinted>
  <dcterms:created xsi:type="dcterms:W3CDTF">2015-10-14T05:10:14Z</dcterms:created>
  <dcterms:modified xsi:type="dcterms:W3CDTF">2019-11-06T13:16:16Z</dcterms:modified>
  <cp:category/>
  <cp:version/>
  <cp:contentType/>
  <cp:contentStatus/>
</cp:coreProperties>
</file>